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ed\OneDrive\Desktop\MyHands\Webseite\"/>
    </mc:Choice>
  </mc:AlternateContent>
  <xr:revisionPtr revIDLastSave="0" documentId="13_ncr:1_{CC00804D-3509-4D81-B526-7F5951547A00}" xr6:coauthVersionLast="47" xr6:coauthVersionMax="47" xr10:uidLastSave="{00000000-0000-0000-0000-000000000000}"/>
  <bookViews>
    <workbookView xWindow="-28920" yWindow="525" windowWidth="29040" windowHeight="15720" xr2:uid="{47CBC00F-0D19-4DC5-95D0-72609AAD818F}"/>
  </bookViews>
  <sheets>
    <sheet name="Vorteile" sheetId="1" r:id="rId1"/>
  </sheets>
  <definedNames>
    <definedName name="_xlnm.Print_Area" localSheetId="0">Vorteile!$V$3:$AD$19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" i="1" l="1"/>
  <c r="Y18" i="1"/>
  <c r="AB18" i="1" s="1"/>
  <c r="X18" i="1"/>
  <c r="AA18" i="1" s="1"/>
  <c r="AB17" i="1"/>
  <c r="Y17" i="1"/>
  <c r="AA17" i="1" s="1"/>
  <c r="X17" i="1"/>
  <c r="H16" i="1"/>
  <c r="E16" i="1"/>
  <c r="Y15" i="1"/>
  <c r="AB15" i="1" s="1"/>
  <c r="X15" i="1"/>
  <c r="AB14" i="1"/>
  <c r="Y14" i="1"/>
  <c r="AA14" i="1" s="1"/>
  <c r="X14" i="1"/>
  <c r="Y10" i="1"/>
  <c r="X10" i="1"/>
  <c r="R10" i="1"/>
  <c r="S10" i="1" s="1"/>
  <c r="Q10" i="1"/>
  <c r="Q16" i="1" s="1"/>
  <c r="P10" i="1"/>
  <c r="O10" i="1"/>
  <c r="E10" i="1"/>
  <c r="E9" i="1"/>
  <c r="H10" i="1" s="1"/>
  <c r="H8" i="1"/>
  <c r="AC6" i="1"/>
  <c r="Y16" i="1" s="1"/>
  <c r="Y6" i="1"/>
  <c r="X6" i="1"/>
  <c r="H4" i="1"/>
  <c r="AE18" i="1" l="1"/>
  <c r="X16" i="1"/>
  <c r="AA16" i="1" s="1"/>
  <c r="R16" i="1"/>
  <c r="AA15" i="1"/>
  <c r="AB16" i="1" l="1"/>
</calcChain>
</file>

<file path=xl/sharedStrings.xml><?xml version="1.0" encoding="utf-8"?>
<sst xmlns="http://schemas.openxmlformats.org/spreadsheetml/2006/main" count="44" uniqueCount="35">
  <si>
    <t>Swelper</t>
  </si>
  <si>
    <t>ohne
Swelper</t>
  </si>
  <si>
    <t>mit
Swelper</t>
  </si>
  <si>
    <t xml:space="preserve"> </t>
  </si>
  <si>
    <t>Personal</t>
  </si>
  <si>
    <t>Veranstaltung</t>
  </si>
  <si>
    <t>Vorteile</t>
  </si>
  <si>
    <t>Gelernt</t>
  </si>
  <si>
    <t>Anzahl</t>
  </si>
  <si>
    <t>Gäste</t>
  </si>
  <si>
    <t>- weniger (ungelerntes) Personal notwendig
- ungelerntes Personal kann mit dem Swelper 3 anstatt 2 Teller tragen 
   --&gt; Kapazitäts-/ Effizienzerhöhung
- mehr Teller pro Laufweg 
   --&gt; Kunden werden schneller bedient
- weniger Laufwege pro Veranstaltung  (bei gleicher Personalanzahl 
  --&gt; Freisetzung von Kapazitäten)
- weniger Personalkosten, bei gleichem / besseren Service</t>
  </si>
  <si>
    <t>zu tragende Teller/ pro Person</t>
  </si>
  <si>
    <t>Gänge/ Menü</t>
  </si>
  <si>
    <t>Teller pro Laufweg</t>
  </si>
  <si>
    <t>zu servierende Teller</t>
  </si>
  <si>
    <t>Stundenlohn</t>
  </si>
  <si>
    <t>Veranstaltungsdauer Gesamt (Std.)</t>
  </si>
  <si>
    <t>ja</t>
  </si>
  <si>
    <t>Teller</t>
  </si>
  <si>
    <t>Ungelernt</t>
  </si>
  <si>
    <t>Veranstaltungen pro Jahr</t>
  </si>
  <si>
    <t>Anzahl Personal</t>
  </si>
  <si>
    <t>Teller pro Gang</t>
  </si>
  <si>
    <t>Resultate</t>
  </si>
  <si>
    <t>Anzahl Mitarbeiter</t>
  </si>
  <si>
    <t>Laufwege pro Veranstaltung</t>
  </si>
  <si>
    <t>Investition</t>
  </si>
  <si>
    <t>Fazit</t>
  </si>
  <si>
    <t>schneller
beim 
Kunden</t>
  </si>
  <si>
    <t>weniger 
Laufwege</t>
  </si>
  <si>
    <t>Personalkosten</t>
  </si>
  <si>
    <t>pro Veranstaltung</t>
  </si>
  <si>
    <t>total</t>
  </si>
  <si>
    <t>EUR pro Stück</t>
  </si>
  <si>
    <t>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</si>
</sst>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7" borderId="14" xfId="0" applyFill="1" applyBorder="1" applyAlignment="1">
      <alignment horizontal="right" vertical="center"/>
    </xf>
    <xf numFmtId="0" fontId="0" fillId="7" borderId="15" xfId="0" applyFill="1" applyBorder="1" applyAlignment="1">
      <alignment horizontal="right" vertical="center"/>
    </xf>
    <xf numFmtId="0" fontId="3" fillId="6" borderId="16" xfId="0" applyFont="1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6" borderId="24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7" borderId="25" xfId="0" applyFill="1" applyBorder="1" applyAlignment="1">
      <alignment horizontal="right" vertical="center"/>
    </xf>
    <xf numFmtId="0" fontId="0" fillId="7" borderId="26" xfId="0" applyFill="1" applyBorder="1" applyAlignment="1">
      <alignment horizontal="right" vertical="center"/>
    </xf>
    <xf numFmtId="0" fontId="3" fillId="6" borderId="27" xfId="0" applyFont="1" applyFill="1" applyBorder="1" applyAlignment="1">
      <alignment vertical="center"/>
    </xf>
    <xf numFmtId="0" fontId="0" fillId="6" borderId="28" xfId="0" applyFill="1" applyBorder="1" applyAlignment="1">
      <alignment horizontal="left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2" borderId="30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6" borderId="32" xfId="0" applyFont="1" applyFill="1" applyBorder="1" applyAlignment="1">
      <alignment horizontal="left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6" borderId="35" xfId="0" applyFon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9" fontId="0" fillId="2" borderId="0" xfId="0" applyNumberFormat="1" applyFill="1" applyAlignment="1">
      <alignment horizontal="center" vertical="center"/>
    </xf>
    <xf numFmtId="0" fontId="0" fillId="6" borderId="38" xfId="0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left" vertical="center"/>
    </xf>
    <xf numFmtId="3" fontId="4" fillId="8" borderId="5" xfId="0" applyNumberFormat="1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horizontal="right" vertical="center"/>
    </xf>
    <xf numFmtId="3" fontId="0" fillId="2" borderId="39" xfId="0" applyNumberFormat="1" applyFill="1" applyBorder="1" applyAlignment="1">
      <alignment horizontal="right" vertical="center"/>
    </xf>
    <xf numFmtId="9" fontId="0" fillId="2" borderId="40" xfId="0" applyNumberFormat="1" applyFill="1" applyBorder="1" applyAlignment="1">
      <alignment horizontal="right" vertical="center"/>
    </xf>
    <xf numFmtId="0" fontId="0" fillId="8" borderId="35" xfId="0" applyFill="1" applyBorder="1" applyAlignment="1">
      <alignment horizontal="left" vertical="center" wrapText="1"/>
    </xf>
    <xf numFmtId="0" fontId="0" fillId="8" borderId="36" xfId="0" applyFill="1" applyBorder="1" applyAlignment="1">
      <alignment horizontal="left" vertical="center" wrapText="1"/>
    </xf>
    <xf numFmtId="0" fontId="0" fillId="8" borderId="37" xfId="0" applyFill="1" applyBorder="1" applyAlignment="1">
      <alignment horizontal="left" vertical="center" wrapText="1"/>
    </xf>
    <xf numFmtId="3" fontId="0" fillId="2" borderId="41" xfId="0" applyNumberFormat="1" applyFill="1" applyBorder="1" applyAlignment="1">
      <alignment horizontal="right" vertical="center"/>
    </xf>
    <xf numFmtId="9" fontId="0" fillId="2" borderId="26" xfId="0" applyNumberFormat="1" applyFill="1" applyBorder="1" applyAlignment="1">
      <alignment horizontal="right" vertical="center"/>
    </xf>
    <xf numFmtId="9" fontId="0" fillId="2" borderId="0" xfId="0" applyNumberFormat="1" applyFill="1" applyAlignment="1">
      <alignment vertical="center"/>
    </xf>
    <xf numFmtId="0" fontId="6" fillId="8" borderId="4" xfId="0" applyFont="1" applyFill="1" applyBorder="1"/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4" fillId="8" borderId="45" xfId="0" applyFont="1" applyFill="1" applyBorder="1" applyAlignment="1">
      <alignment horizontal="left" vertical="center"/>
    </xf>
    <xf numFmtId="3" fontId="4" fillId="8" borderId="17" xfId="0" applyNumberFormat="1" applyFont="1" applyFill="1" applyBorder="1" applyAlignment="1">
      <alignment horizontal="right" vertical="center"/>
    </xf>
    <xf numFmtId="3" fontId="4" fillId="8" borderId="1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6" fillId="8" borderId="35" xfId="0" applyFont="1" applyFill="1" applyBorder="1" applyAlignment="1">
      <alignment vertical="center"/>
    </xf>
    <xf numFmtId="0" fontId="4" fillId="8" borderId="47" xfId="0" applyFont="1" applyFill="1" applyBorder="1" applyAlignment="1">
      <alignment horizontal="left" vertical="center"/>
    </xf>
    <xf numFmtId="3" fontId="4" fillId="8" borderId="36" xfId="0" applyNumberFormat="1" applyFont="1" applyFill="1" applyBorder="1" applyAlignment="1">
      <alignment horizontal="right" vertical="center"/>
    </xf>
    <xf numFmtId="3" fontId="4" fillId="8" borderId="37" xfId="0" applyNumberFormat="1" applyFont="1" applyFill="1" applyBorder="1" applyAlignment="1">
      <alignment horizontal="right" vertical="center"/>
    </xf>
    <xf numFmtId="3" fontId="0" fillId="2" borderId="48" xfId="0" applyNumberFormat="1" applyFill="1" applyBorder="1" applyAlignment="1">
      <alignment horizontal="right" vertical="center"/>
    </xf>
    <xf numFmtId="9" fontId="0" fillId="2" borderId="49" xfId="0" applyNumberFormat="1" applyFill="1" applyBorder="1" applyAlignment="1">
      <alignment horizontal="right" vertical="center"/>
    </xf>
    <xf numFmtId="3" fontId="0" fillId="2" borderId="48" xfId="0" applyNumberFormat="1" applyFill="1" applyBorder="1" applyAlignment="1">
      <alignment vertical="center"/>
    </xf>
    <xf numFmtId="9" fontId="0" fillId="2" borderId="38" xfId="0" applyNumberFormat="1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Standard" xfId="0" builtinId="0"/>
  </cellStyles>
  <dxfs count="2">
    <dxf>
      <font>
        <b/>
        <i val="0"/>
      </font>
      <fill>
        <patternFill patternType="solid">
          <bgColor rgb="FF92D050"/>
        </patternFill>
      </fill>
    </dxf>
    <dxf>
      <font>
        <b/>
        <i val="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D796-220A-4696-A7FB-403B0B1CF390}">
  <sheetPr>
    <pageSetUpPr fitToPage="1"/>
  </sheetPr>
  <dimension ref="A1:AK19"/>
  <sheetViews>
    <sheetView tabSelected="1" topLeftCell="U1" zoomScale="80" zoomScaleNormal="80" workbookViewId="0">
      <selection activeCell="AF19" sqref="AF19"/>
    </sheetView>
  </sheetViews>
  <sheetFormatPr baseColWidth="10" defaultColWidth="11.453125" defaultRowHeight="15" customHeight="1" outlineLevelCol="1" x14ac:dyDescent="0.35"/>
  <cols>
    <col min="1" max="1" width="4.7265625" style="1" hidden="1" customWidth="1"/>
    <col min="2" max="2" width="6.1796875" style="2" hidden="1" customWidth="1"/>
    <col min="3" max="3" width="14.1796875" style="2" hidden="1" customWidth="1"/>
    <col min="4" max="10" width="0" style="2" hidden="1" customWidth="1"/>
    <col min="11" max="11" width="0" style="3" hidden="1" customWidth="1"/>
    <col min="12" max="13" width="0" style="2" hidden="1" customWidth="1"/>
    <col min="14" max="14" width="15.1796875" style="2" hidden="1" customWidth="1"/>
    <col min="15" max="17" width="0" style="2" hidden="1" customWidth="1"/>
    <col min="18" max="18" width="13.7265625" style="2" hidden="1" customWidth="1"/>
    <col min="19" max="20" width="0" style="2" hidden="1" customWidth="1"/>
    <col min="21" max="21" width="4.7265625" style="2" customWidth="1"/>
    <col min="22" max="22" width="20.453125" style="98" bestFit="1" customWidth="1"/>
    <col min="23" max="23" width="28.26953125" style="2" bestFit="1" customWidth="1"/>
    <col min="24" max="24" width="11.453125" style="5" customWidth="1"/>
    <col min="25" max="25" width="11.453125" style="3" customWidth="1"/>
    <col min="26" max="26" width="4.7265625" style="8" customWidth="1"/>
    <col min="27" max="27" width="21.81640625" style="8" customWidth="1"/>
    <col min="28" max="28" width="11.453125" style="2" customWidth="1"/>
    <col min="29" max="29" width="11.453125" style="8" customWidth="1"/>
    <col min="30" max="30" width="5.453125" style="8" customWidth="1"/>
    <col min="31" max="31" width="4.7265625" style="2" customWidth="1"/>
    <col min="32" max="32" width="26.81640625" style="2" customWidth="1"/>
    <col min="33" max="33" width="14.453125" style="2" customWidth="1"/>
    <col min="34" max="34" width="11.453125" style="2" customWidth="1"/>
    <col min="35" max="36" width="11.453125" style="2"/>
    <col min="37" max="37" width="11.453125" style="2" customWidth="1" outlineLevel="1"/>
    <col min="38" max="16384" width="11.453125" style="2"/>
  </cols>
  <sheetData>
    <row r="1" spans="1:35" ht="30" customHeight="1" x14ac:dyDescent="0.35">
      <c r="V1" s="4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0" customHeight="1" thickBot="1" x14ac:dyDescent="0.4">
      <c r="V2" s="5"/>
      <c r="W2" s="3"/>
      <c r="X2" s="6" t="s">
        <v>1</v>
      </c>
      <c r="Y2" s="7" t="s">
        <v>2</v>
      </c>
      <c r="AA2" s="2" t="s">
        <v>3</v>
      </c>
      <c r="AC2" s="2"/>
      <c r="AD2" s="2"/>
      <c r="AG2" s="2" t="s">
        <v>3</v>
      </c>
    </row>
    <row r="3" spans="1:35" thickBot="1" x14ac:dyDescent="0.4">
      <c r="A3" s="9"/>
      <c r="B3" s="1"/>
      <c r="C3" s="1"/>
      <c r="D3" s="1"/>
      <c r="E3" s="1"/>
      <c r="F3" s="1"/>
      <c r="G3" s="1"/>
      <c r="H3" s="1"/>
      <c r="I3" s="10"/>
      <c r="K3" s="1"/>
      <c r="M3" s="11"/>
      <c r="V3" s="12" t="s">
        <v>4</v>
      </c>
      <c r="W3" s="13"/>
      <c r="X3" s="13"/>
      <c r="Y3" s="14"/>
      <c r="AA3" s="12" t="s">
        <v>5</v>
      </c>
      <c r="AB3" s="13"/>
      <c r="AC3" s="13"/>
      <c r="AD3" s="14"/>
      <c r="AF3" s="15" t="s">
        <v>6</v>
      </c>
      <c r="AG3" s="16"/>
      <c r="AH3" s="16"/>
      <c r="AI3" s="17"/>
    </row>
    <row r="4" spans="1:35" ht="15" customHeight="1" thickBot="1" x14ac:dyDescent="0.4">
      <c r="A4" s="18">
        <v>2</v>
      </c>
      <c r="B4" s="19">
        <v>120</v>
      </c>
      <c r="C4" s="19">
        <v>5</v>
      </c>
      <c r="D4" s="19"/>
      <c r="E4" s="19">
        <v>30</v>
      </c>
      <c r="F4" s="19"/>
      <c r="G4" s="19"/>
      <c r="H4" s="20" t="e">
        <f>100%-(#REF!/E4)</f>
        <v>#REF!</v>
      </c>
      <c r="I4" s="21"/>
      <c r="L4" s="1"/>
      <c r="M4" s="1"/>
      <c r="V4" s="22" t="s">
        <v>7</v>
      </c>
      <c r="W4" s="23" t="s">
        <v>8</v>
      </c>
      <c r="X4" s="24">
        <v>3</v>
      </c>
      <c r="Y4" s="25">
        <v>2</v>
      </c>
      <c r="AA4" s="26" t="s">
        <v>9</v>
      </c>
      <c r="AB4" s="27"/>
      <c r="AC4" s="28">
        <v>130</v>
      </c>
      <c r="AD4" s="29"/>
      <c r="AF4" s="30" t="s">
        <v>10</v>
      </c>
      <c r="AG4" s="31"/>
      <c r="AH4" s="31"/>
      <c r="AI4" s="32"/>
    </row>
    <row r="5" spans="1:35" ht="15" customHeight="1" thickBot="1" x14ac:dyDescent="0.4">
      <c r="A5" s="33">
        <v>3</v>
      </c>
      <c r="B5" s="34">
        <v>120</v>
      </c>
      <c r="C5" s="34">
        <v>2</v>
      </c>
      <c r="D5" s="34">
        <v>3</v>
      </c>
      <c r="E5" s="34">
        <v>36</v>
      </c>
      <c r="F5" s="34"/>
      <c r="G5" s="34"/>
      <c r="H5" s="34"/>
      <c r="I5" s="35"/>
      <c r="V5" s="36"/>
      <c r="W5" s="37" t="s">
        <v>11</v>
      </c>
      <c r="X5" s="38">
        <v>3</v>
      </c>
      <c r="Y5" s="39">
        <v>3</v>
      </c>
      <c r="AA5" s="40" t="s">
        <v>12</v>
      </c>
      <c r="AB5" s="41"/>
      <c r="AC5" s="42">
        <v>4</v>
      </c>
      <c r="AD5" s="43"/>
      <c r="AF5" s="30"/>
      <c r="AG5" s="31"/>
      <c r="AH5" s="31"/>
      <c r="AI5" s="32"/>
    </row>
    <row r="6" spans="1:35" ht="15" customHeight="1" x14ac:dyDescent="0.35">
      <c r="A6" s="9"/>
      <c r="B6" s="1"/>
      <c r="C6" s="1"/>
      <c r="D6" s="1"/>
      <c r="E6" s="1"/>
      <c r="F6" s="1"/>
      <c r="G6" s="1"/>
      <c r="H6" s="1"/>
      <c r="I6" s="10"/>
      <c r="V6" s="36"/>
      <c r="W6" s="44" t="s">
        <v>13</v>
      </c>
      <c r="X6" s="45">
        <f>X4*X5</f>
        <v>9</v>
      </c>
      <c r="Y6" s="46">
        <f>Y4*Y5</f>
        <v>6</v>
      </c>
      <c r="AA6" s="40" t="s">
        <v>14</v>
      </c>
      <c r="AB6" s="41"/>
      <c r="AC6" s="47">
        <f>AC4*AC5</f>
        <v>520</v>
      </c>
      <c r="AD6" s="48"/>
      <c r="AF6" s="30"/>
      <c r="AG6" s="31"/>
      <c r="AH6" s="31"/>
      <c r="AI6" s="32"/>
    </row>
    <row r="7" spans="1:35" ht="15" customHeight="1" thickBot="1" x14ac:dyDescent="0.4">
      <c r="A7" s="9"/>
      <c r="B7" s="1"/>
      <c r="C7" s="1"/>
      <c r="D7" s="1"/>
      <c r="E7" s="1"/>
      <c r="F7" s="1"/>
      <c r="G7" s="1"/>
      <c r="H7" s="1"/>
      <c r="I7" s="10"/>
      <c r="V7" s="49"/>
      <c r="W7" s="44" t="s">
        <v>15</v>
      </c>
      <c r="X7" s="50">
        <v>18</v>
      </c>
      <c r="Y7" s="51"/>
      <c r="AA7" s="40" t="s">
        <v>16</v>
      </c>
      <c r="AB7" s="41"/>
      <c r="AC7" s="52">
        <v>8</v>
      </c>
      <c r="AD7" s="53"/>
      <c r="AF7" s="30"/>
      <c r="AG7" s="31"/>
      <c r="AH7" s="31"/>
      <c r="AI7" s="32"/>
    </row>
    <row r="8" spans="1:35" thickBot="1" x14ac:dyDescent="0.4">
      <c r="A8" s="18">
        <v>3</v>
      </c>
      <c r="B8" s="19">
        <v>120</v>
      </c>
      <c r="C8" s="19">
        <v>5</v>
      </c>
      <c r="D8" s="19"/>
      <c r="E8" s="19">
        <v>45</v>
      </c>
      <c r="F8" s="19"/>
      <c r="G8" s="19"/>
      <c r="H8" s="20">
        <f>100%-(E5/E8)</f>
        <v>0.19999999999999996</v>
      </c>
      <c r="I8" s="21"/>
      <c r="K8" s="54" t="s">
        <v>17</v>
      </c>
      <c r="L8" s="1"/>
      <c r="M8" s="1"/>
      <c r="N8" s="2" t="s">
        <v>18</v>
      </c>
      <c r="O8" s="1">
        <v>3</v>
      </c>
      <c r="P8" s="1">
        <v>3</v>
      </c>
      <c r="Q8" s="1"/>
      <c r="R8" s="1"/>
      <c r="V8" s="22" t="s">
        <v>19</v>
      </c>
      <c r="W8" s="23" t="s">
        <v>8</v>
      </c>
      <c r="X8" s="24">
        <v>5</v>
      </c>
      <c r="Y8" s="25">
        <v>5</v>
      </c>
      <c r="AA8" s="55" t="s">
        <v>20</v>
      </c>
      <c r="AB8" s="56"/>
      <c r="AC8" s="57">
        <v>100</v>
      </c>
      <c r="AD8" s="58"/>
      <c r="AF8" s="30"/>
      <c r="AG8" s="31"/>
      <c r="AH8" s="31"/>
      <c r="AI8" s="32"/>
    </row>
    <row r="9" spans="1:35" ht="14.5" x14ac:dyDescent="0.35">
      <c r="A9" s="33">
        <v>4</v>
      </c>
      <c r="B9" s="34">
        <v>120</v>
      </c>
      <c r="C9" s="34">
        <v>2</v>
      </c>
      <c r="D9" s="34">
        <v>3</v>
      </c>
      <c r="E9" s="1">
        <f>12*4</f>
        <v>48</v>
      </c>
      <c r="F9" s="34"/>
      <c r="G9" s="34"/>
      <c r="H9" s="34"/>
      <c r="I9" s="35"/>
      <c r="K9" s="54"/>
      <c r="L9" s="1"/>
      <c r="M9" s="1"/>
      <c r="N9" s="3" t="s">
        <v>21</v>
      </c>
      <c r="O9" s="1">
        <v>0</v>
      </c>
      <c r="P9" s="1">
        <v>5</v>
      </c>
      <c r="Q9" s="1"/>
      <c r="R9" s="1"/>
      <c r="V9" s="36"/>
      <c r="W9" s="37" t="s">
        <v>11</v>
      </c>
      <c r="X9" s="38">
        <v>2</v>
      </c>
      <c r="Y9" s="39">
        <v>3</v>
      </c>
      <c r="AA9" s="2"/>
      <c r="AC9" s="2"/>
      <c r="AD9" s="2"/>
      <c r="AF9" s="30"/>
      <c r="AG9" s="31"/>
      <c r="AH9" s="31"/>
      <c r="AI9" s="32"/>
    </row>
    <row r="10" spans="1:35" ht="15" customHeight="1" thickBot="1" x14ac:dyDescent="0.4">
      <c r="A10" s="18">
        <v>4</v>
      </c>
      <c r="B10" s="19">
        <v>120</v>
      </c>
      <c r="C10" s="19">
        <v>5</v>
      </c>
      <c r="D10" s="19"/>
      <c r="E10" s="1">
        <f>15*4</f>
        <v>60</v>
      </c>
      <c r="F10" s="19"/>
      <c r="G10" s="19"/>
      <c r="H10" s="20">
        <f>100%-(E9/E10)</f>
        <v>0.19999999999999996</v>
      </c>
      <c r="I10" s="21"/>
      <c r="K10" s="54"/>
      <c r="L10" s="2">
        <v>120</v>
      </c>
      <c r="M10" s="11">
        <v>1</v>
      </c>
      <c r="N10" s="2" t="s">
        <v>22</v>
      </c>
      <c r="O10" s="2">
        <f>O8*O9</f>
        <v>0</v>
      </c>
      <c r="P10" s="2">
        <f>P8*P9</f>
        <v>15</v>
      </c>
      <c r="Q10" s="2">
        <f>O10+P10</f>
        <v>15</v>
      </c>
      <c r="R10" s="2" t="e">
        <f>#REF!/Q10*#REF!</f>
        <v>#REF!</v>
      </c>
      <c r="S10" s="2" t="e">
        <f>Q10*R10</f>
        <v>#REF!</v>
      </c>
      <c r="V10" s="36"/>
      <c r="W10" s="44" t="s">
        <v>13</v>
      </c>
      <c r="X10" s="59">
        <f>X8*X9</f>
        <v>10</v>
      </c>
      <c r="Y10" s="60">
        <f>Y8*Y9</f>
        <v>15</v>
      </c>
      <c r="AA10" s="2"/>
      <c r="AC10" s="2"/>
      <c r="AD10" s="2"/>
      <c r="AF10" s="30"/>
      <c r="AG10" s="31"/>
      <c r="AH10" s="31"/>
      <c r="AI10" s="32"/>
    </row>
    <row r="11" spans="1:35" ht="15" customHeight="1" thickBot="1" x14ac:dyDescent="0.4">
      <c r="A11" s="9"/>
      <c r="B11" s="1"/>
      <c r="C11" s="1"/>
      <c r="D11" s="1"/>
      <c r="E11" s="1"/>
      <c r="F11" s="1"/>
      <c r="G11" s="1"/>
      <c r="H11" s="61"/>
      <c r="I11" s="10"/>
      <c r="K11" s="1"/>
      <c r="M11" s="11"/>
      <c r="V11" s="49"/>
      <c r="W11" s="62" t="s">
        <v>15</v>
      </c>
      <c r="X11" s="50">
        <v>15</v>
      </c>
      <c r="Y11" s="51"/>
      <c r="AA11" s="2"/>
      <c r="AC11" s="2"/>
      <c r="AD11" s="2"/>
      <c r="AF11" s="30"/>
      <c r="AG11" s="31"/>
      <c r="AH11" s="31"/>
      <c r="AI11" s="32"/>
    </row>
    <row r="12" spans="1:35" ht="15" customHeight="1" thickBot="1" x14ac:dyDescent="0.4">
      <c r="A12" s="9"/>
      <c r="B12" s="1"/>
      <c r="C12" s="1"/>
      <c r="D12" s="1"/>
      <c r="E12" s="1"/>
      <c r="F12" s="1"/>
      <c r="G12" s="1"/>
      <c r="H12" s="1"/>
      <c r="I12" s="10"/>
      <c r="V12" s="2"/>
      <c r="X12" s="2"/>
      <c r="Y12" s="2"/>
      <c r="AA12" s="2"/>
      <c r="AC12" s="2"/>
      <c r="AD12" s="2"/>
      <c r="AF12" s="30"/>
      <c r="AG12" s="31"/>
      <c r="AH12" s="31"/>
      <c r="AI12" s="32"/>
    </row>
    <row r="13" spans="1:35" ht="15" customHeight="1" thickBot="1" x14ac:dyDescent="0.4">
      <c r="A13" s="9"/>
      <c r="B13" s="1"/>
      <c r="C13" s="1"/>
      <c r="D13" s="1"/>
      <c r="E13" s="1"/>
      <c r="F13" s="1"/>
      <c r="G13" s="1"/>
      <c r="H13" s="1"/>
      <c r="I13" s="10"/>
      <c r="V13" s="15" t="s">
        <v>23</v>
      </c>
      <c r="W13" s="16"/>
      <c r="X13" s="16"/>
      <c r="Y13" s="17"/>
      <c r="AA13" s="63" t="s">
        <v>6</v>
      </c>
      <c r="AB13" s="64"/>
      <c r="AC13" s="2"/>
      <c r="AD13" s="2"/>
      <c r="AF13" s="30"/>
      <c r="AG13" s="31"/>
      <c r="AH13" s="31"/>
      <c r="AI13" s="32"/>
    </row>
    <row r="14" spans="1:35" ht="15" customHeight="1" thickBot="1" x14ac:dyDescent="0.4">
      <c r="A14" s="9"/>
      <c r="B14" s="1"/>
      <c r="C14" s="1"/>
      <c r="D14" s="1"/>
      <c r="E14" s="1"/>
      <c r="F14" s="1"/>
      <c r="G14" s="1"/>
      <c r="H14" s="1"/>
      <c r="I14" s="10"/>
      <c r="V14" s="65" t="s">
        <v>24</v>
      </c>
      <c r="W14" s="66"/>
      <c r="X14" s="67">
        <f>X4+X8</f>
        <v>8</v>
      </c>
      <c r="Y14" s="68">
        <f>Y4+Y8</f>
        <v>7</v>
      </c>
      <c r="AA14" s="69">
        <f>X14-Y14</f>
        <v>1</v>
      </c>
      <c r="AB14" s="70">
        <f>(X14/Y14)-100%</f>
        <v>0.14285714285714279</v>
      </c>
      <c r="AC14" s="2"/>
      <c r="AD14" s="2"/>
      <c r="AF14" s="71"/>
      <c r="AG14" s="72"/>
      <c r="AH14" s="72"/>
      <c r="AI14" s="73"/>
    </row>
    <row r="15" spans="1:35" ht="15" customHeight="1" thickBot="1" x14ac:dyDescent="0.4">
      <c r="A15" s="9"/>
      <c r="B15" s="1"/>
      <c r="C15" s="1"/>
      <c r="D15" s="1"/>
      <c r="E15" s="1"/>
      <c r="F15" s="1"/>
      <c r="G15" s="1"/>
      <c r="H15" s="1"/>
      <c r="I15" s="10"/>
      <c r="V15" s="65" t="s">
        <v>13</v>
      </c>
      <c r="W15" s="66"/>
      <c r="X15" s="67">
        <f>X6+X10</f>
        <v>19</v>
      </c>
      <c r="Y15" s="68">
        <f>Y6+Y10</f>
        <v>21</v>
      </c>
      <c r="AA15" s="74">
        <f>Y15-X15</f>
        <v>2</v>
      </c>
      <c r="AB15" s="75">
        <f>(Y15/X15)-100%</f>
        <v>0.10526315789473695</v>
      </c>
      <c r="AC15" s="2"/>
      <c r="AD15" s="2"/>
    </row>
    <row r="16" spans="1:35" ht="15" customHeight="1" thickBot="1" x14ac:dyDescent="0.4">
      <c r="A16" s="18">
        <v>5</v>
      </c>
      <c r="B16" s="19">
        <v>120</v>
      </c>
      <c r="C16" s="19">
        <v>5</v>
      </c>
      <c r="D16" s="19"/>
      <c r="E16" s="19">
        <f>15*5</f>
        <v>75</v>
      </c>
      <c r="F16" s="19"/>
      <c r="G16" s="19"/>
      <c r="H16" s="20" t="e">
        <f>100%-(#REF!/E16)</f>
        <v>#REF!</v>
      </c>
      <c r="I16" s="21"/>
      <c r="Q16" s="76" t="e">
        <f>(Q10/#REF!)-#REF!</f>
        <v>#REF!</v>
      </c>
      <c r="R16" s="76" t="e">
        <f>#REF!-(R10/#REF!)</f>
        <v>#REF!</v>
      </c>
      <c r="V16" s="77" t="s">
        <v>25</v>
      </c>
      <c r="W16" s="66"/>
      <c r="X16" s="67">
        <f>AC6/X15</f>
        <v>27.368421052631579</v>
      </c>
      <c r="Y16" s="68">
        <f>AC6/Y15</f>
        <v>24.761904761904763</v>
      </c>
      <c r="Z16" s="8" t="s">
        <v>3</v>
      </c>
      <c r="AA16" s="74">
        <f>X16-Y16</f>
        <v>2.606516290726816</v>
      </c>
      <c r="AB16" s="75">
        <f>100%-(Y16/X16)</f>
        <v>9.5238095238095233E-2</v>
      </c>
      <c r="AC16" s="2"/>
      <c r="AD16" s="78" t="s">
        <v>26</v>
      </c>
      <c r="AE16" s="79"/>
      <c r="AF16" s="80"/>
    </row>
    <row r="17" spans="11:32" ht="15" customHeight="1" x14ac:dyDescent="0.35">
      <c r="K17" s="3" t="s">
        <v>27</v>
      </c>
      <c r="Q17" s="81" t="s">
        <v>28</v>
      </c>
      <c r="R17" s="81" t="s">
        <v>29</v>
      </c>
      <c r="U17" s="2" t="s">
        <v>3</v>
      </c>
      <c r="V17" s="82" t="s">
        <v>30</v>
      </c>
      <c r="W17" s="83" t="s">
        <v>31</v>
      </c>
      <c r="X17" s="84">
        <f>(AC7*X4*X7)+(AC7*X8*X11)</f>
        <v>1032</v>
      </c>
      <c r="Y17" s="85">
        <f>(AC7*Y4*X7)+(AC7*Y8*X11)</f>
        <v>888</v>
      </c>
      <c r="AA17" s="74">
        <f>X17-Y17</f>
        <v>144</v>
      </c>
      <c r="AB17" s="75">
        <f>100%-(Y17/X17)</f>
        <v>0.13953488372093026</v>
      </c>
      <c r="AC17" s="2"/>
      <c r="AD17" s="86" t="s">
        <v>32</v>
      </c>
      <c r="AE17" s="87"/>
      <c r="AF17" s="88" t="s">
        <v>33</v>
      </c>
    </row>
    <row r="18" spans="11:32" ht="15" customHeight="1" thickBot="1" x14ac:dyDescent="0.4">
      <c r="Q18" s="81"/>
      <c r="R18" s="81"/>
      <c r="V18" s="89"/>
      <c r="W18" s="90" t="s">
        <v>34</v>
      </c>
      <c r="X18" s="91">
        <f>X17*$AC$8</f>
        <v>103200</v>
      </c>
      <c r="Y18" s="92">
        <f>Y17*$AC$8</f>
        <v>88800</v>
      </c>
      <c r="AA18" s="93">
        <f>X18-Y18</f>
        <v>14400</v>
      </c>
      <c r="AB18" s="94">
        <f>100%-(Y18/X18)</f>
        <v>0.13953488372093026</v>
      </c>
      <c r="AC18" s="2"/>
      <c r="AD18" s="95">
        <f>(Y8)*AF18</f>
        <v>100</v>
      </c>
      <c r="AE18" s="96">
        <f>AD18/$AA$18</f>
        <v>6.9444444444444441E-3</v>
      </c>
      <c r="AF18" s="97">
        <v>20</v>
      </c>
    </row>
    <row r="19" spans="11:32" ht="15" customHeight="1" x14ac:dyDescent="0.35">
      <c r="Q19" s="81"/>
      <c r="R19" s="81"/>
      <c r="V19" s="2"/>
      <c r="X19" s="2"/>
      <c r="Y19" s="2"/>
      <c r="AA19" s="2"/>
      <c r="AC19" s="2"/>
      <c r="AD19" s="2"/>
    </row>
  </sheetData>
  <mergeCells count="19">
    <mergeCell ref="AD16:AF16"/>
    <mergeCell ref="AD17:AE17"/>
    <mergeCell ref="AC7:AD7"/>
    <mergeCell ref="K8:K10"/>
    <mergeCell ref="V8:V11"/>
    <mergeCell ref="AC8:AD8"/>
    <mergeCell ref="X11:Y11"/>
    <mergeCell ref="V13:Y13"/>
    <mergeCell ref="AA13:AB13"/>
    <mergeCell ref="V1:AI1"/>
    <mergeCell ref="V3:Y3"/>
    <mergeCell ref="AA3:AD3"/>
    <mergeCell ref="AF3:AI3"/>
    <mergeCell ref="V4:V7"/>
    <mergeCell ref="AC4:AD4"/>
    <mergeCell ref="AF4:AI14"/>
    <mergeCell ref="AC5:AD5"/>
    <mergeCell ref="AC6:AD6"/>
    <mergeCell ref="X7:Y7"/>
  </mergeCells>
  <conditionalFormatting sqref="AA14:AB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Vorteile</vt:lpstr>
      <vt:lpstr>Vorteile!Druckbereich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Friederike Schnitger</dc:creator>
  <cp:lastModifiedBy>Friederike Schnitger</cp:lastModifiedBy>
  <dcterms:created xsi:type="dcterms:W3CDTF">2023-11-27T10:31:56Z</dcterms:created>
  <dcterms:modified xsi:type="dcterms:W3CDTF">2023-11-27T10:33:10Z</dcterms:modified>
</cp:coreProperties>
</file>